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y.maksimovskii\Documents\2015\отгГРУЗка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_ADRES" hidden="1">XLR_NoRangeSheet!$C$6</definedName>
    <definedName name="Query1_EMAIL" hidden="1">XLR_NoRangeSheet!$H$6</definedName>
    <definedName name="Query1_KURATOR" hidden="1">XLR_NoRangeSheet!$F$6</definedName>
    <definedName name="Query1_NAME_LOTA" hidden="1">XLR_NoRangeSheet!$E$6</definedName>
    <definedName name="Query1_NLOTA" hidden="1">XLR_NoRangeSheet!$B$6</definedName>
    <definedName name="Query1_NOTE" hidden="1">XLR_NoRangeSheet!$J$6</definedName>
    <definedName name="Query1_NPO" hidden="1">XLR_NoRangeSheet!$I$6</definedName>
    <definedName name="Query1_PRIL_NOMER" hidden="1">XLR_NoRangeSheet!$S$6</definedName>
    <definedName name="Query1_SROK" hidden="1">XLR_NoRangeSheet!$K$6</definedName>
    <definedName name="Query1_TEL" hidden="1">XLR_NoRangeSheet!$G$6</definedName>
    <definedName name="Query1_TIP" hidden="1">XLR_NoRangeSheet!$Q$6</definedName>
    <definedName name="Query1_TIPNAME" hidden="1">XLR_NoRangeSheet!$R$6</definedName>
    <definedName name="Query1_UA2" hidden="1">XLR_NoRangeSheet!$O$6</definedName>
    <definedName name="Query1_UA2NAME" hidden="1">XLR_NoRangeSheet!$P$6</definedName>
    <definedName name="Query1_USERE" hidden="1">XLR_NoRangeSheet!$N$6</definedName>
    <definedName name="Query1_USERN" hidden="1">XLR_NoRangeSheet!$L$6</definedName>
    <definedName name="Query1_USERT" hidden="1">XLR_NoRangeSheet!$M$6</definedName>
    <definedName name="Query1_VCODE" hidden="1">XLR_NoRangeSheet!$D$6</definedName>
    <definedName name="Query2">Лист1!$A$8:$M$29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K29" i="1" l="1"/>
  <c r="J29" i="1"/>
  <c r="I29" i="1"/>
  <c r="H29" i="1"/>
  <c r="G29" i="1"/>
  <c r="F29" i="1"/>
  <c r="E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5" i="2"/>
  <c r="C4" i="1"/>
  <c r="M1" i="1"/>
  <c r="M3" i="1"/>
  <c r="M2" i="1"/>
</calcChain>
</file>

<file path=xl/sharedStrings.xml><?xml version="1.0" encoding="utf-8"?>
<sst xmlns="http://schemas.openxmlformats.org/spreadsheetml/2006/main" count="118" uniqueCount="51">
  <si>
    <t>№ п.п.</t>
  </si>
  <si>
    <t>Eд.изм</t>
  </si>
  <si>
    <t>Наименование товара</t>
  </si>
  <si>
    <t>ЛОТ</t>
  </si>
  <si>
    <t>График доставки</t>
  </si>
  <si>
    <t>1 кв</t>
  </si>
  <si>
    <t>Январь</t>
  </si>
  <si>
    <t>Февраль</t>
  </si>
  <si>
    <t>Март</t>
  </si>
  <si>
    <t>2 кв</t>
  </si>
  <si>
    <t>3 кв</t>
  </si>
  <si>
    <t>Апрель</t>
  </si>
  <si>
    <t>Май</t>
  </si>
  <si>
    <t>Июнь</t>
  </si>
  <si>
    <t>Июль</t>
  </si>
  <si>
    <t>Филиал</t>
  </si>
  <si>
    <t>Адрес и контактное лицо</t>
  </si>
  <si>
    <t>Итого</t>
  </si>
  <si>
    <t>4.2, Developer  (build 122-D7)</t>
  </si>
  <si>
    <t>Query1</t>
  </si>
  <si>
    <t>Республика Башкортостан</t>
  </si>
  <si>
    <t>Поставка трубы  ПНД, ПВД</t>
  </si>
  <si>
    <t>, тел. , эл.почта:</t>
  </si>
  <si>
    <t/>
  </si>
  <si>
    <t>31.12.2015</t>
  </si>
  <si>
    <t>Максимовский Яков Александрович</t>
  </si>
  <si>
    <t>(347)221-57-25</t>
  </si>
  <si>
    <t>Отдел капитального строительства (ОКС)</t>
  </si>
  <si>
    <t>Приложение 1.4</t>
  </si>
  <si>
    <t>ТРУБА ПВД Д.63</t>
  </si>
  <si>
    <t>ПОГ.М</t>
  </si>
  <si>
    <t>Белорецкий МУЭС</t>
  </si>
  <si>
    <t>Бирский МУЭС</t>
  </si>
  <si>
    <t>Мелеузовский МУЭС</t>
  </si>
  <si>
    <t>Сибайский МУЭС</t>
  </si>
  <si>
    <t>Центр технической эксплуатации</t>
  </si>
  <si>
    <t>ТРУБА ПНД D-25*2 ММ</t>
  </si>
  <si>
    <t>м</t>
  </si>
  <si>
    <t>ТРУБА ПНД П/Э D-50*3,7MM</t>
  </si>
  <si>
    <t>Башинформсвязь ОАО</t>
  </si>
  <si>
    <t>Стерлитамакский МУЭС</t>
  </si>
  <si>
    <t>Туймазинский МУЭС</t>
  </si>
  <si>
    <t>ТРУБА ПНД П/Э D-63*4,7MM</t>
  </si>
  <si>
    <t>ТРУБА ПНД П/Э D-90*6,7MM</t>
  </si>
  <si>
    <t>г. Уфа, ул. Каспийская, д.14; Мухаметшина З.Р. 89018173671</t>
  </si>
  <si>
    <t>г.Бирск, ул. Бурновская, д.10; Выдрин Ю.А. 89173483781</t>
  </si>
  <si>
    <t>г. Мелеуз, ул. Воровского, д.2; Киреева В.Р. 89371692391</t>
  </si>
  <si>
    <t>г. Сибай, ул. Индустриальное шоссе, д.2; Устьянцева Л.А. 89279417186</t>
  </si>
  <si>
    <t xml:space="preserve"> г.. Стерлитамак, ул. Коммунистическая, д.30; Секварова С.В. 89656487022</t>
  </si>
  <si>
    <t>г. Туймазы, ул. Гафурова, д.60; Николаичев А.П. 89018173670</t>
  </si>
  <si>
    <t>г.Белорецк, ул.Ленина д.41
Кузнецов Дмитрий Николаевич                                                          т.раб: 8(34792) 5-12-35, сот.:8-9051808865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</si>
</sst>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0" xfId="0" quotePrefix="1"/>
    <xf numFmtId="49" fontId="0" fillId="0" borderId="0" xfId="0" applyNumberFormat="1"/>
    <xf numFmtId="49" fontId="0" fillId="0" borderId="1" xfId="0" applyNumberFormat="1" applyFill="1" applyBorder="1" applyAlignment="1">
      <alignment horizontal="right" vertical="top"/>
    </xf>
    <xf numFmtId="0" fontId="0" fillId="0" borderId="0" xfId="0" applyFill="1"/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164" fontId="0" fillId="0" borderId="1" xfId="0" applyNumberFormat="1" applyFill="1" applyBorder="1" applyAlignment="1">
      <alignment horizontal="center" vertical="top" wrapText="1"/>
    </xf>
    <xf numFmtId="0" fontId="0" fillId="0" borderId="0" xfId="0" applyFill="1" applyAlignment="1">
      <alignment horizontal="right"/>
    </xf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0" fillId="0" borderId="0" xfId="0" applyFont="1" applyFill="1"/>
    <xf numFmtId="0" fontId="2" fillId="0" borderId="6" xfId="0" applyFont="1" applyFill="1" applyBorder="1" applyAlignment="1">
      <alignment horizontal="center"/>
    </xf>
    <xf numFmtId="0" fontId="0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/>
    </xf>
    <xf numFmtId="0" fontId="0" fillId="0" borderId="0" xfId="0" applyFill="1" applyBorder="1"/>
    <xf numFmtId="0" fontId="0" fillId="0" borderId="1" xfId="0" applyNumberFormat="1" applyFill="1" applyBorder="1" applyAlignment="1">
      <alignment horizontal="right" vertical="top"/>
    </xf>
    <xf numFmtId="0" fontId="0" fillId="0" borderId="0" xfId="0" applyFill="1" applyBorder="1" applyAlignment="1">
      <alignment vertical="top" wrapText="1"/>
    </xf>
    <xf numFmtId="0" fontId="0" fillId="0" borderId="3" xfId="0" applyFill="1" applyBorder="1"/>
    <xf numFmtId="0" fontId="0" fillId="0" borderId="4" xfId="0" applyFill="1" applyBorder="1" applyAlignment="1">
      <alignment vertical="top" wrapText="1"/>
    </xf>
    <xf numFmtId="0" fontId="2" fillId="0" borderId="4" xfId="0" applyFont="1" applyFill="1" applyBorder="1"/>
    <xf numFmtId="49" fontId="2" fillId="0" borderId="4" xfId="0" applyNumberFormat="1" applyFont="1" applyFill="1" applyBorder="1" applyAlignment="1">
      <alignment horizontal="right"/>
    </xf>
    <xf numFmtId="164" fontId="0" fillId="0" borderId="4" xfId="0" applyNumberFormat="1" applyFill="1" applyBorder="1"/>
    <xf numFmtId="0" fontId="0" fillId="0" borderId="0" xfId="0" applyFill="1" applyBorder="1" applyAlignment="1"/>
    <xf numFmtId="49" fontId="0" fillId="0" borderId="0" xfId="0" applyNumberFormat="1" applyFill="1"/>
    <xf numFmtId="0" fontId="0" fillId="0" borderId="5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A47"/>
  <sheetViews>
    <sheetView tabSelected="1" topLeftCell="A7" zoomScale="70" zoomScaleNormal="70" workbookViewId="0">
      <selection activeCell="M29" sqref="B1:M29"/>
    </sheetView>
  </sheetViews>
  <sheetFormatPr defaultRowHeight="15" x14ac:dyDescent="0.25"/>
  <cols>
    <col min="1" max="1" width="0.85546875" customWidth="1"/>
    <col min="2" max="2" width="8.42578125" customWidth="1"/>
    <col min="3" max="3" width="15.140625" customWidth="1"/>
    <col min="5" max="7" width="0" hidden="1" customWidth="1"/>
    <col min="8" max="8" width="9.140625" style="3"/>
    <col min="10" max="11" width="9.140625" style="5"/>
    <col min="12" max="12" width="19.5703125" style="4" customWidth="1"/>
    <col min="13" max="13" width="42.7109375" customWidth="1"/>
    <col min="14" max="14" width="3.28515625" customWidth="1"/>
    <col min="24" max="27" width="9.140625" style="5"/>
  </cols>
  <sheetData>
    <row r="1" spans="1:19" s="13" customFormat="1" x14ac:dyDescent="0.25">
      <c r="M1" s="18" t="str">
        <f>Query1_PRIL_NOMER</f>
        <v>Приложение 1.4</v>
      </c>
    </row>
    <row r="2" spans="1:19" s="13" customFormat="1" ht="15.75" x14ac:dyDescent="0.25">
      <c r="B2" s="19" t="s">
        <v>4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8" t="str">
        <f>Query1_TIPNAME</f>
        <v/>
      </c>
    </row>
    <row r="3" spans="1:19" s="13" customFormat="1" ht="15.75" x14ac:dyDescent="0.25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8" t="str">
        <f>Query1_UA2NAME</f>
        <v>Отдел капитального строительства (ОКС)</v>
      </c>
    </row>
    <row r="4" spans="1:19" s="13" customFormat="1" x14ac:dyDescent="0.25">
      <c r="B4" s="13" t="s">
        <v>3</v>
      </c>
      <c r="C4" s="36" t="str">
        <f>Query1_NOTE</f>
        <v>Поставка трубы  ПНД, ПВД</v>
      </c>
      <c r="D4" s="37"/>
      <c r="E4" s="37"/>
      <c r="F4" s="37"/>
      <c r="G4" s="37"/>
      <c r="H4" s="37"/>
    </row>
    <row r="5" spans="1:19" s="21" customFormat="1" ht="15" customHeight="1" x14ac:dyDescent="0.25">
      <c r="B5" s="38" t="s">
        <v>0</v>
      </c>
      <c r="C5" s="38" t="s">
        <v>2</v>
      </c>
      <c r="D5" s="38" t="s">
        <v>1</v>
      </c>
      <c r="E5" s="39" t="s">
        <v>5</v>
      </c>
      <c r="F5" s="40"/>
      <c r="G5" s="41"/>
      <c r="H5" s="39" t="s">
        <v>9</v>
      </c>
      <c r="I5" s="40"/>
      <c r="J5" s="41"/>
      <c r="K5" s="22" t="s">
        <v>10</v>
      </c>
      <c r="L5" s="42" t="s">
        <v>15</v>
      </c>
      <c r="M5" s="38" t="s">
        <v>16</v>
      </c>
    </row>
    <row r="6" spans="1:19" s="23" customFormat="1" ht="64.5" customHeight="1" x14ac:dyDescent="0.25">
      <c r="B6" s="38"/>
      <c r="C6" s="38"/>
      <c r="D6" s="38"/>
      <c r="E6" s="24" t="s">
        <v>6</v>
      </c>
      <c r="F6" s="24" t="s">
        <v>7</v>
      </c>
      <c r="G6" s="24" t="s">
        <v>8</v>
      </c>
      <c r="H6" s="24" t="s">
        <v>11</v>
      </c>
      <c r="I6" s="24" t="s">
        <v>12</v>
      </c>
      <c r="J6" s="24" t="s">
        <v>13</v>
      </c>
      <c r="K6" s="24" t="s">
        <v>14</v>
      </c>
      <c r="L6" s="43"/>
      <c r="M6" s="38"/>
    </row>
    <row r="7" spans="1:19" s="21" customFormat="1" x14ac:dyDescent="0.25">
      <c r="B7" s="25">
        <v>1</v>
      </c>
      <c r="C7" s="25">
        <v>3</v>
      </c>
      <c r="D7" s="25">
        <v>6</v>
      </c>
      <c r="E7" s="25">
        <v>7</v>
      </c>
      <c r="F7" s="25">
        <v>8</v>
      </c>
      <c r="G7" s="25">
        <v>9</v>
      </c>
      <c r="H7" s="25">
        <v>10</v>
      </c>
      <c r="I7" s="25">
        <v>11</v>
      </c>
      <c r="J7" s="25">
        <v>12</v>
      </c>
      <c r="K7" s="25">
        <v>13</v>
      </c>
      <c r="L7" s="25">
        <v>19</v>
      </c>
      <c r="M7" s="25">
        <v>20</v>
      </c>
    </row>
    <row r="8" spans="1:19" s="13" customFormat="1" ht="45" x14ac:dyDescent="0.25">
      <c r="B8" s="14">
        <f t="shared" ref="B8:B28" si="0">ROW()-6</f>
        <v>2</v>
      </c>
      <c r="C8" s="15" t="s">
        <v>29</v>
      </c>
      <c r="D8" s="16" t="s">
        <v>30</v>
      </c>
      <c r="E8" s="12"/>
      <c r="F8" s="12"/>
      <c r="G8" s="12"/>
      <c r="H8" s="12"/>
      <c r="I8" s="12"/>
      <c r="J8" s="12">
        <v>100</v>
      </c>
      <c r="K8" s="12"/>
      <c r="L8" s="17" t="s">
        <v>31</v>
      </c>
      <c r="M8" s="15" t="s">
        <v>50</v>
      </c>
    </row>
    <row r="9" spans="1:19" s="13" customFormat="1" ht="30" x14ac:dyDescent="0.25">
      <c r="B9" s="14">
        <f t="shared" si="0"/>
        <v>3</v>
      </c>
      <c r="C9" s="15" t="s">
        <v>29</v>
      </c>
      <c r="D9" s="16" t="s">
        <v>30</v>
      </c>
      <c r="E9" s="12"/>
      <c r="F9" s="12"/>
      <c r="G9" s="12"/>
      <c r="H9" s="27">
        <v>320</v>
      </c>
      <c r="I9" s="12"/>
      <c r="J9" s="12"/>
      <c r="K9" s="12"/>
      <c r="L9" s="17" t="s">
        <v>32</v>
      </c>
      <c r="M9" s="15" t="s">
        <v>45</v>
      </c>
    </row>
    <row r="10" spans="1:19" s="13" customFormat="1" ht="30" x14ac:dyDescent="0.25">
      <c r="B10" s="14">
        <f t="shared" si="0"/>
        <v>4</v>
      </c>
      <c r="C10" s="15" t="s">
        <v>29</v>
      </c>
      <c r="D10" s="16" t="s">
        <v>30</v>
      </c>
      <c r="E10" s="12"/>
      <c r="F10" s="12"/>
      <c r="G10" s="12"/>
      <c r="H10" s="12"/>
      <c r="I10" s="12">
        <v>40</v>
      </c>
      <c r="J10" s="12"/>
      <c r="K10" s="12"/>
      <c r="L10" s="17" t="s">
        <v>33</v>
      </c>
      <c r="M10" s="15" t="s">
        <v>46</v>
      </c>
    </row>
    <row r="11" spans="1:19" s="26" customFormat="1" ht="30" x14ac:dyDescent="0.25">
      <c r="A11" s="13"/>
      <c r="B11" s="14">
        <f t="shared" si="0"/>
        <v>5</v>
      </c>
      <c r="C11" s="15" t="s">
        <v>29</v>
      </c>
      <c r="D11" s="16" t="s">
        <v>30</v>
      </c>
      <c r="E11" s="12"/>
      <c r="F11" s="12"/>
      <c r="G11" s="12"/>
      <c r="H11" s="12"/>
      <c r="I11" s="12"/>
      <c r="J11" s="12">
        <v>1440</v>
      </c>
      <c r="K11" s="12"/>
      <c r="L11" s="17" t="s">
        <v>34</v>
      </c>
      <c r="M11" s="15" t="s">
        <v>47</v>
      </c>
    </row>
    <row r="12" spans="1:19" s="26" customFormat="1" ht="30" x14ac:dyDescent="0.25">
      <c r="A12" s="13"/>
      <c r="B12" s="14">
        <f t="shared" si="0"/>
        <v>6</v>
      </c>
      <c r="C12" s="15" t="s">
        <v>29</v>
      </c>
      <c r="D12" s="16" t="s">
        <v>30</v>
      </c>
      <c r="E12" s="12"/>
      <c r="F12" s="12"/>
      <c r="G12" s="12"/>
      <c r="H12" s="27">
        <v>565</v>
      </c>
      <c r="I12" s="12"/>
      <c r="J12" s="12">
        <v>300</v>
      </c>
      <c r="K12" s="12"/>
      <c r="L12" s="17" t="s">
        <v>35</v>
      </c>
      <c r="M12" s="15" t="s">
        <v>44</v>
      </c>
    </row>
    <row r="13" spans="1:19" s="26" customFormat="1" ht="33" customHeight="1" x14ac:dyDescent="0.25">
      <c r="A13" s="13"/>
      <c r="B13" s="14">
        <f t="shared" si="0"/>
        <v>7</v>
      </c>
      <c r="C13" s="15" t="s">
        <v>36</v>
      </c>
      <c r="D13" s="16" t="s">
        <v>37</v>
      </c>
      <c r="E13" s="12"/>
      <c r="F13" s="12"/>
      <c r="G13" s="12"/>
      <c r="H13" s="12">
        <v>18950</v>
      </c>
      <c r="I13" s="12"/>
      <c r="J13" s="12"/>
      <c r="K13" s="12"/>
      <c r="L13" s="17" t="s">
        <v>35</v>
      </c>
      <c r="M13" s="15" t="s">
        <v>44</v>
      </c>
    </row>
    <row r="14" spans="1:19" s="26" customFormat="1" ht="33" customHeight="1" x14ac:dyDescent="0.25">
      <c r="A14" s="13"/>
      <c r="B14" s="14">
        <f t="shared" si="0"/>
        <v>8</v>
      </c>
      <c r="C14" s="15" t="s">
        <v>38</v>
      </c>
      <c r="D14" s="16" t="s">
        <v>30</v>
      </c>
      <c r="E14" s="12"/>
      <c r="G14" s="12"/>
      <c r="H14" s="12">
        <v>750</v>
      </c>
      <c r="I14" s="12">
        <v>750</v>
      </c>
      <c r="J14" s="12"/>
      <c r="K14" s="27">
        <v>350</v>
      </c>
      <c r="L14" s="17" t="s">
        <v>39</v>
      </c>
      <c r="M14" s="15" t="s">
        <v>44</v>
      </c>
      <c r="N14" s="28"/>
      <c r="O14" s="28"/>
      <c r="P14" s="28"/>
      <c r="Q14" s="28"/>
      <c r="R14" s="28"/>
      <c r="S14" s="28"/>
    </row>
    <row r="15" spans="1:19" s="26" customFormat="1" ht="60" customHeight="1" x14ac:dyDescent="0.25">
      <c r="A15" s="13"/>
      <c r="B15" s="14">
        <f t="shared" si="0"/>
        <v>9</v>
      </c>
      <c r="C15" s="15" t="s">
        <v>38</v>
      </c>
      <c r="D15" s="16" t="s">
        <v>30</v>
      </c>
      <c r="E15" s="12"/>
      <c r="F15" s="12"/>
      <c r="G15" s="12"/>
      <c r="H15" s="12">
        <v>100</v>
      </c>
      <c r="I15" s="12"/>
      <c r="J15" s="12">
        <v>100</v>
      </c>
      <c r="K15" s="12"/>
      <c r="L15" s="17" t="s">
        <v>31</v>
      </c>
      <c r="M15" s="15" t="s">
        <v>50</v>
      </c>
    </row>
    <row r="16" spans="1:19" s="26" customFormat="1" ht="37.15" customHeight="1" x14ac:dyDescent="0.25">
      <c r="A16" s="13"/>
      <c r="B16" s="14">
        <f t="shared" si="0"/>
        <v>10</v>
      </c>
      <c r="C16" s="15" t="s">
        <v>38</v>
      </c>
      <c r="D16" s="16" t="s">
        <v>30</v>
      </c>
      <c r="E16" s="12"/>
      <c r="F16" s="12"/>
      <c r="G16" s="12"/>
      <c r="H16" s="27">
        <v>1700</v>
      </c>
      <c r="I16" s="12"/>
      <c r="J16" s="12"/>
      <c r="K16" s="12"/>
      <c r="L16" s="17" t="s">
        <v>33</v>
      </c>
      <c r="M16" s="15" t="s">
        <v>46</v>
      </c>
    </row>
    <row r="17" spans="1:16" s="26" customFormat="1" ht="38.450000000000003" customHeight="1" x14ac:dyDescent="0.25">
      <c r="A17" s="13"/>
      <c r="B17" s="14">
        <f t="shared" si="0"/>
        <v>11</v>
      </c>
      <c r="C17" s="15" t="s">
        <v>38</v>
      </c>
      <c r="D17" s="16" t="s">
        <v>30</v>
      </c>
      <c r="E17" s="12"/>
      <c r="F17" s="12"/>
      <c r="G17" s="12"/>
      <c r="H17" s="12"/>
      <c r="I17" s="12"/>
      <c r="J17" s="12">
        <v>50</v>
      </c>
      <c r="K17" s="12"/>
      <c r="L17" s="17" t="s">
        <v>34</v>
      </c>
      <c r="M17" s="15" t="s">
        <v>47</v>
      </c>
    </row>
    <row r="18" spans="1:16" s="26" customFormat="1" ht="42.6" customHeight="1" x14ac:dyDescent="0.25">
      <c r="A18" s="13"/>
      <c r="B18" s="14">
        <f t="shared" si="0"/>
        <v>12</v>
      </c>
      <c r="C18" s="15" t="s">
        <v>38</v>
      </c>
      <c r="D18" s="16" t="s">
        <v>30</v>
      </c>
      <c r="E18" s="12"/>
      <c r="F18" s="12"/>
      <c r="G18" s="12"/>
      <c r="H18" s="27">
        <v>180</v>
      </c>
      <c r="I18" s="12"/>
      <c r="J18" s="12"/>
      <c r="K18" s="12"/>
      <c r="L18" s="17" t="s">
        <v>40</v>
      </c>
      <c r="M18" s="15" t="s">
        <v>48</v>
      </c>
    </row>
    <row r="19" spans="1:16" s="26" customFormat="1" ht="41.45" customHeight="1" x14ac:dyDescent="0.25">
      <c r="A19" s="13"/>
      <c r="B19" s="14">
        <f t="shared" si="0"/>
        <v>13</v>
      </c>
      <c r="C19" s="15" t="s">
        <v>38</v>
      </c>
      <c r="D19" s="16" t="s">
        <v>30</v>
      </c>
      <c r="E19" s="12"/>
      <c r="F19" s="12"/>
      <c r="G19" s="12"/>
      <c r="H19" s="12">
        <v>300</v>
      </c>
      <c r="I19" s="12"/>
      <c r="J19" s="12"/>
      <c r="K19" s="12"/>
      <c r="L19" s="17" t="s">
        <v>41</v>
      </c>
      <c r="M19" s="15" t="s">
        <v>49</v>
      </c>
    </row>
    <row r="20" spans="1:16" s="26" customFormat="1" ht="30" x14ac:dyDescent="0.25">
      <c r="A20" s="13"/>
      <c r="B20" s="14">
        <f t="shared" si="0"/>
        <v>14</v>
      </c>
      <c r="C20" s="15" t="s">
        <v>38</v>
      </c>
      <c r="D20" s="16" t="s">
        <v>30</v>
      </c>
      <c r="E20" s="12"/>
      <c r="F20" s="12"/>
      <c r="G20" s="12"/>
      <c r="H20" s="27">
        <v>961</v>
      </c>
      <c r="I20" s="12"/>
      <c r="J20" s="12"/>
      <c r="K20" s="12"/>
      <c r="L20" s="17" t="s">
        <v>35</v>
      </c>
      <c r="M20" s="15" t="s">
        <v>44</v>
      </c>
    </row>
    <row r="21" spans="1:16" s="26" customFormat="1" ht="32.25" customHeight="1" x14ac:dyDescent="0.25">
      <c r="A21" s="13"/>
      <c r="B21" s="14">
        <f t="shared" si="0"/>
        <v>15</v>
      </c>
      <c r="C21" s="15" t="s">
        <v>42</v>
      </c>
      <c r="D21" s="16" t="s">
        <v>30</v>
      </c>
      <c r="E21" s="12"/>
      <c r="G21" s="12"/>
      <c r="H21" s="12">
        <v>750</v>
      </c>
      <c r="I21" s="12">
        <v>750</v>
      </c>
      <c r="J21" s="12"/>
      <c r="K21" s="12"/>
      <c r="L21" s="17" t="s">
        <v>39</v>
      </c>
      <c r="M21" s="15" t="s">
        <v>44</v>
      </c>
    </row>
    <row r="22" spans="1:16" s="26" customFormat="1" ht="56.45" customHeight="1" x14ac:dyDescent="0.25">
      <c r="A22" s="13"/>
      <c r="B22" s="14">
        <f t="shared" si="0"/>
        <v>16</v>
      </c>
      <c r="C22" s="15" t="s">
        <v>42</v>
      </c>
      <c r="D22" s="16" t="s">
        <v>30</v>
      </c>
      <c r="E22" s="12"/>
      <c r="F22" s="12"/>
      <c r="G22" s="12"/>
      <c r="H22" s="12">
        <v>48</v>
      </c>
      <c r="I22" s="27">
        <v>390</v>
      </c>
      <c r="J22" s="12"/>
      <c r="K22" s="12"/>
      <c r="L22" s="17" t="s">
        <v>31</v>
      </c>
      <c r="M22" s="15" t="s">
        <v>50</v>
      </c>
    </row>
    <row r="23" spans="1:16" s="26" customFormat="1" ht="39.6" customHeight="1" x14ac:dyDescent="0.25">
      <c r="A23" s="13"/>
      <c r="B23" s="14">
        <f t="shared" si="0"/>
        <v>17</v>
      </c>
      <c r="C23" s="15" t="s">
        <v>42</v>
      </c>
      <c r="D23" s="16" t="s">
        <v>30</v>
      </c>
      <c r="E23" s="12"/>
      <c r="F23" s="12"/>
      <c r="G23" s="12"/>
      <c r="H23" s="27">
        <v>650</v>
      </c>
      <c r="I23" s="12"/>
      <c r="J23" s="12"/>
      <c r="K23" s="12"/>
      <c r="L23" s="17" t="s">
        <v>32</v>
      </c>
      <c r="M23" s="15" t="s">
        <v>45</v>
      </c>
    </row>
    <row r="24" spans="1:16" s="13" customFormat="1" ht="43.9" customHeight="1" x14ac:dyDescent="0.25">
      <c r="B24" s="14">
        <f t="shared" si="0"/>
        <v>18</v>
      </c>
      <c r="C24" s="15" t="s">
        <v>42</v>
      </c>
      <c r="D24" s="16" t="s">
        <v>30</v>
      </c>
      <c r="E24" s="12"/>
      <c r="F24" s="12"/>
      <c r="G24" s="12"/>
      <c r="H24" s="27">
        <v>1220</v>
      </c>
      <c r="I24" s="12"/>
      <c r="J24" s="12"/>
      <c r="K24" s="12"/>
      <c r="L24" s="17" t="s">
        <v>34</v>
      </c>
      <c r="M24" s="15" t="s">
        <v>47</v>
      </c>
    </row>
    <row r="25" spans="1:16" s="13" customFormat="1" ht="39.6" customHeight="1" x14ac:dyDescent="0.25">
      <c r="B25" s="14">
        <f t="shared" si="0"/>
        <v>19</v>
      </c>
      <c r="C25" s="15" t="s">
        <v>42</v>
      </c>
      <c r="D25" s="16" t="s">
        <v>30</v>
      </c>
      <c r="E25" s="12"/>
      <c r="F25" s="12"/>
      <c r="G25" s="12"/>
      <c r="H25" s="27">
        <v>600</v>
      </c>
      <c r="I25" s="12"/>
      <c r="J25" s="12"/>
      <c r="K25" s="12"/>
      <c r="L25" s="17" t="s">
        <v>41</v>
      </c>
      <c r="M25" s="15" t="s">
        <v>49</v>
      </c>
    </row>
    <row r="26" spans="1:16" s="13" customFormat="1" ht="30" x14ac:dyDescent="0.25">
      <c r="B26" s="14">
        <f t="shared" si="0"/>
        <v>20</v>
      </c>
      <c r="C26" s="15" t="s">
        <v>42</v>
      </c>
      <c r="D26" s="16" t="s">
        <v>30</v>
      </c>
      <c r="E26" s="12"/>
      <c r="F26" s="12"/>
      <c r="G26" s="12"/>
      <c r="H26" s="27">
        <v>445</v>
      </c>
      <c r="I26" s="12"/>
      <c r="J26" s="27"/>
      <c r="K26" s="27">
        <v>318</v>
      </c>
      <c r="L26" s="17" t="s">
        <v>35</v>
      </c>
      <c r="M26" s="15" t="s">
        <v>44</v>
      </c>
    </row>
    <row r="27" spans="1:16" s="13" customFormat="1" ht="39.6" customHeight="1" x14ac:dyDescent="0.25">
      <c r="B27" s="14">
        <f t="shared" si="0"/>
        <v>21</v>
      </c>
      <c r="C27" s="15" t="s">
        <v>43</v>
      </c>
      <c r="D27" s="16" t="s">
        <v>30</v>
      </c>
      <c r="E27" s="12"/>
      <c r="F27" s="12"/>
      <c r="G27" s="12"/>
      <c r="H27" s="12">
        <v>30</v>
      </c>
      <c r="I27" s="12"/>
      <c r="J27" s="12"/>
      <c r="K27" s="12"/>
      <c r="L27" s="17" t="s">
        <v>41</v>
      </c>
      <c r="M27" s="15" t="s">
        <v>49</v>
      </c>
    </row>
    <row r="28" spans="1:16" s="13" customFormat="1" ht="30" x14ac:dyDescent="0.25">
      <c r="B28" s="14">
        <f t="shared" si="0"/>
        <v>22</v>
      </c>
      <c r="C28" s="15" t="s">
        <v>43</v>
      </c>
      <c r="D28" s="16" t="s">
        <v>30</v>
      </c>
      <c r="E28" s="12"/>
      <c r="F28" s="12"/>
      <c r="G28" s="12"/>
      <c r="H28" s="27">
        <v>200</v>
      </c>
      <c r="I28" s="12">
        <v>200</v>
      </c>
      <c r="J28" s="12"/>
      <c r="K28" s="12"/>
      <c r="L28" s="17" t="s">
        <v>35</v>
      </c>
      <c r="M28" s="15" t="s">
        <v>44</v>
      </c>
    </row>
    <row r="29" spans="1:16" s="13" customFormat="1" x14ac:dyDescent="0.25">
      <c r="B29" s="29"/>
      <c r="C29" s="30"/>
      <c r="D29" s="31" t="s">
        <v>17</v>
      </c>
      <c r="E29" s="32">
        <f>SUM($E$8:$E$28)</f>
        <v>0</v>
      </c>
      <c r="F29" s="32">
        <f>SUM($F$8:$F$28)</f>
        <v>0</v>
      </c>
      <c r="G29" s="32">
        <f>SUM($G$8:$G$28)</f>
        <v>0</v>
      </c>
      <c r="H29" s="32">
        <f>SUM($H$8:$H$28)</f>
        <v>27769</v>
      </c>
      <c r="I29" s="32">
        <f>SUM($I$8:$I$28)</f>
        <v>2130</v>
      </c>
      <c r="J29" s="32">
        <f>SUM($J$8:$J$28)</f>
        <v>1990</v>
      </c>
      <c r="K29" s="32">
        <f>SUM($K$8:$K$28)</f>
        <v>668</v>
      </c>
      <c r="L29" s="33"/>
      <c r="M29" s="28"/>
      <c r="P29" s="35"/>
    </row>
    <row r="30" spans="1:16" s="13" customFormat="1" x14ac:dyDescent="0.25">
      <c r="B30" s="26"/>
      <c r="C30" s="28"/>
      <c r="D30" s="26"/>
      <c r="E30" s="26"/>
      <c r="F30" s="26"/>
      <c r="G30" s="26"/>
      <c r="H30" s="26"/>
      <c r="I30" s="26"/>
      <c r="J30" s="26"/>
      <c r="K30" s="26"/>
      <c r="L30" s="26"/>
      <c r="M30" s="28"/>
    </row>
    <row r="31" spans="1:16" s="13" customFormat="1" x14ac:dyDescent="0.25">
      <c r="A31" s="26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</row>
    <row r="32" spans="1:16" x14ac:dyDescent="0.25">
      <c r="A32" s="6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1:13" x14ac:dyDescent="0.25">
      <c r="A33" s="6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x14ac:dyDescent="0.25">
      <c r="A34" s="6"/>
      <c r="B34" s="9"/>
      <c r="C34" s="9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5">
      <c r="A35" s="6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x14ac:dyDescent="0.25">
      <c r="A36" s="6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x14ac:dyDescent="0.25">
      <c r="A37" s="6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x14ac:dyDescent="0.25">
      <c r="A38" s="6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x14ac:dyDescent="0.25">
      <c r="A39" s="6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x14ac:dyDescent="0.25">
      <c r="A40" s="6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x14ac:dyDescent="0.25">
      <c r="A41" s="6"/>
      <c r="B41" s="8"/>
      <c r="C41" s="8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x14ac:dyDescent="0.25">
      <c r="C45" s="2"/>
    </row>
    <row r="46" spans="1:13" x14ac:dyDescent="0.25">
      <c r="C46" s="2"/>
    </row>
    <row r="47" spans="1:13" x14ac:dyDescent="0.25">
      <c r="C47" s="2"/>
    </row>
  </sheetData>
  <mergeCells count="8">
    <mergeCell ref="C4:H4"/>
    <mergeCell ref="B5:B6"/>
    <mergeCell ref="C5:C6"/>
    <mergeCell ref="M5:M6"/>
    <mergeCell ref="D5:D6"/>
    <mergeCell ref="E5:G5"/>
    <mergeCell ref="H5:J5"/>
    <mergeCell ref="L5:L6"/>
  </mergeCells>
  <pageMargins left="0.78740157480314965" right="0.39370078740157483" top="0.78740157480314965" bottom="0.39370078740157483" header="0.31496062992125984" footer="0.31496062992125984"/>
  <pageSetup paperSize="9" scale="68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05" sqref="A30005:R30006"/>
    </sheetView>
  </sheetViews>
  <sheetFormatPr defaultRowHeight="15" x14ac:dyDescent="0.25"/>
  <sheetData>
    <row r="5" spans="1:19" x14ac:dyDescent="0.25">
      <c r="A5" s="10" t="s">
        <v>18</v>
      </c>
      <c r="B5" t="e">
        <f>XLR_ERRNAME</f>
        <v>#NAME?</v>
      </c>
    </row>
    <row r="6" spans="1:19" x14ac:dyDescent="0.25">
      <c r="A6" t="s">
        <v>19</v>
      </c>
      <c r="B6">
        <v>7847</v>
      </c>
      <c r="C6" s="11" t="s">
        <v>20</v>
      </c>
      <c r="D6">
        <v>5561</v>
      </c>
      <c r="E6" s="11" t="s">
        <v>21</v>
      </c>
      <c r="F6" s="11" t="s">
        <v>22</v>
      </c>
      <c r="G6" s="11" t="s">
        <v>23</v>
      </c>
      <c r="H6" s="11" t="s">
        <v>23</v>
      </c>
      <c r="I6" s="11" t="s">
        <v>23</v>
      </c>
      <c r="J6" s="11" t="s">
        <v>21</v>
      </c>
      <c r="K6" s="11" t="s">
        <v>24</v>
      </c>
      <c r="L6" s="11" t="s">
        <v>25</v>
      </c>
      <c r="M6" s="11" t="s">
        <v>26</v>
      </c>
      <c r="N6" s="11" t="s">
        <v>23</v>
      </c>
      <c r="O6">
        <v>1655</v>
      </c>
      <c r="P6" s="11" t="s">
        <v>27</v>
      </c>
      <c r="Q6">
        <v>0</v>
      </c>
      <c r="R6" s="11" t="s">
        <v>23</v>
      </c>
      <c r="S6" s="11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Query2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Максимовский Яков Александрович</cp:lastModifiedBy>
  <cp:lastPrinted>2015-03-03T09:53:15Z</cp:lastPrinted>
  <dcterms:created xsi:type="dcterms:W3CDTF">2013-12-19T08:11:42Z</dcterms:created>
  <dcterms:modified xsi:type="dcterms:W3CDTF">2015-03-03T09:56:27Z</dcterms:modified>
</cp:coreProperties>
</file>